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0480" windowHeight="13940" tabRatio="500"/>
  </bookViews>
  <sheets>
    <sheet name="Sheet1" sheetId="1" r:id="rId1"/>
  </sheets>
  <definedNames>
    <definedName name="_xlnm.Print_Titles" localSheetId="0">Sheet1!$1:$1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 l="1"/>
  <c r="X3" i="1"/>
  <c r="U4" i="1"/>
  <c r="X4" i="1"/>
  <c r="U5" i="1"/>
  <c r="X5" i="1"/>
  <c r="U6" i="1"/>
  <c r="X6" i="1"/>
  <c r="U7" i="1"/>
  <c r="X7" i="1"/>
  <c r="U8" i="1"/>
  <c r="X8" i="1"/>
  <c r="U9" i="1"/>
  <c r="X9" i="1"/>
  <c r="U10" i="1"/>
  <c r="X10" i="1"/>
  <c r="U11" i="1"/>
  <c r="X11" i="1"/>
  <c r="U12" i="1"/>
  <c r="X12" i="1"/>
  <c r="U13" i="1"/>
  <c r="X13" i="1"/>
  <c r="U14" i="1"/>
  <c r="X14" i="1"/>
  <c r="U15" i="1"/>
  <c r="X15" i="1"/>
  <c r="U16" i="1"/>
  <c r="X16" i="1"/>
  <c r="U17" i="1"/>
  <c r="X17" i="1"/>
  <c r="U18" i="1"/>
  <c r="X18" i="1"/>
  <c r="U19" i="1"/>
  <c r="X19" i="1"/>
  <c r="U20" i="1"/>
  <c r="X20" i="1"/>
  <c r="U21" i="1"/>
  <c r="X21" i="1"/>
  <c r="U22" i="1"/>
  <c r="X22" i="1"/>
  <c r="U23" i="1"/>
  <c r="X23" i="1"/>
  <c r="U24" i="1"/>
  <c r="X24" i="1"/>
  <c r="U25" i="1"/>
  <c r="X25" i="1"/>
  <c r="U26" i="1"/>
  <c r="X26" i="1"/>
  <c r="U27" i="1"/>
  <c r="X27" i="1"/>
  <c r="U28" i="1"/>
  <c r="X28" i="1"/>
  <c r="U2" i="1"/>
  <c r="X2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<sst xmlns="http://schemas.openxmlformats.org/spreadsheetml/2006/main" count="51" uniqueCount="51">
  <si>
    <t>#</t>
  </si>
  <si>
    <t>Name</t>
  </si>
  <si>
    <t>Pre-test</t>
  </si>
  <si>
    <t>Research planning</t>
  </si>
  <si>
    <t>Epidemiology</t>
  </si>
  <si>
    <t>Data collection/handling</t>
  </si>
  <si>
    <t>Research ethics</t>
  </si>
  <si>
    <t>Scientific journals</t>
  </si>
  <si>
    <t>Clinical studies</t>
  </si>
  <si>
    <t>Animal study practice</t>
  </si>
  <si>
    <t>Writing grants</t>
  </si>
  <si>
    <t>Basic hypothesis tests</t>
  </si>
  <si>
    <t>Animal studies</t>
  </si>
  <si>
    <t>Pharmacology laboratory</t>
  </si>
  <si>
    <t>Visits to genetics dep.</t>
  </si>
  <si>
    <t>Visits to biochemistry dep</t>
  </si>
  <si>
    <t>Immunohistochemistry</t>
  </si>
  <si>
    <t>Critically reading</t>
  </si>
  <si>
    <t>Total present</t>
  </si>
  <si>
    <t>Assignment score</t>
  </si>
  <si>
    <t>Post-test</t>
  </si>
  <si>
    <t>Aiym Zhumabayeva</t>
  </si>
  <si>
    <t>Aliya Dauletova</t>
  </si>
  <si>
    <t>Ruslan Badyrov</t>
  </si>
  <si>
    <t>Yerkebulan Assamidanov</t>
  </si>
  <si>
    <t>Aigerim Abatova</t>
  </si>
  <si>
    <t>Ainur Akhmetalimova</t>
  </si>
  <si>
    <t>Botakoz Akhmadyarova</t>
  </si>
  <si>
    <t>Arsentiy Popov</t>
  </si>
  <si>
    <t>Dina Saginova</t>
  </si>
  <si>
    <t>Lyudmila Demidchik</t>
  </si>
  <si>
    <t>Sherzad Davanov</t>
  </si>
  <si>
    <t>Dina Baimagambetova</t>
  </si>
  <si>
    <t>Samat Shuakhbayev</t>
  </si>
  <si>
    <t>Umirbek Smailov</t>
  </si>
  <si>
    <t>Onur ŞENOL</t>
  </si>
  <si>
    <t>Mehmet Emrah YAMAN</t>
  </si>
  <si>
    <t>Hafize YUCA</t>
  </si>
  <si>
    <t>Sultan ÖKSÜZ</t>
  </si>
  <si>
    <t>Pınar FAKİRULLAHOĞLU</t>
  </si>
  <si>
    <t>Zeynep SEVER</t>
  </si>
  <si>
    <t>Cem YAMALI</t>
  </si>
  <si>
    <t>Mehtap TUĞRAK</t>
  </si>
  <si>
    <t>Zerrin KUTLU KOTAN</t>
  </si>
  <si>
    <t>Serdar Yiğit</t>
  </si>
  <si>
    <t>Seçil Nazife Parlak</t>
  </si>
  <si>
    <t>Elif Polat</t>
  </si>
  <si>
    <t>Zeliha Yetim</t>
  </si>
  <si>
    <r>
      <t xml:space="preserve">(Pretest *10% + Attendance *30% + Assignment *30% + Posttest *30%) </t>
    </r>
    <r>
      <rPr>
        <b/>
        <sz val="12"/>
        <color theme="1"/>
        <rFont val="Calibri"/>
        <family val="2"/>
        <scheme val="minor"/>
      </rPr>
      <t>SCORE</t>
    </r>
  </si>
  <si>
    <t>Writing a paper</t>
  </si>
  <si>
    <t>Assignments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</si>
</sst>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textRotation="90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 wrapText="1"/>
    </xf>
    <xf numFmtId="170" fontId="0" fillId="0" borderId="1" xfId="0" applyNumberFormat="1" applyBorder="1" applyAlignment="1">
      <alignment horizontal="left"/>
    </xf>
    <xf numFmtId="170" fontId="1" fillId="2" borderId="1" xfId="0" applyNumberFormat="1" applyFont="1" applyFill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workbookViewId="0">
      <selection activeCell="Y6" sqref="Y6"/>
    </sheetView>
  </sheetViews>
  <sheetFormatPr baseColWidth="10" defaultRowHeight="15" x14ac:dyDescent="0"/>
  <cols>
    <col min="1" max="1" width="3.1640625" bestFit="1" customWidth="1"/>
    <col min="2" max="2" width="21.6640625" bestFit="1" customWidth="1"/>
    <col min="3" max="3" width="3.5" style="1" bestFit="1" customWidth="1"/>
    <col min="4" max="18" width="4.1640625" style="1" bestFit="1" customWidth="1"/>
    <col min="19" max="20" width="4.1640625" style="1" customWidth="1"/>
    <col min="21" max="23" width="3.5" style="1" bestFit="1" customWidth="1"/>
    <col min="24" max="24" width="11" style="1" customWidth="1"/>
  </cols>
  <sheetData>
    <row r="1" spans="1:24" ht="13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49</v>
      </c>
      <c r="T1" s="3" t="s">
        <v>50</v>
      </c>
      <c r="U1" s="3" t="s">
        <v>18</v>
      </c>
      <c r="V1" s="3" t="s">
        <v>19</v>
      </c>
      <c r="W1" s="3" t="s">
        <v>20</v>
      </c>
      <c r="X1" s="5" t="s">
        <v>48</v>
      </c>
    </row>
    <row r="2" spans="1:24">
      <c r="A2" s="2">
        <v>1</v>
      </c>
      <c r="B2" s="2" t="s">
        <v>21</v>
      </c>
      <c r="C2" s="4">
        <f>6*(100/23)</f>
        <v>26.086956521739129</v>
      </c>
      <c r="D2" s="4">
        <v>1</v>
      </c>
      <c r="E2" s="4">
        <v>1</v>
      </c>
      <c r="F2" s="4">
        <v>1</v>
      </c>
      <c r="G2" s="4">
        <v>1</v>
      </c>
      <c r="H2" s="4">
        <v>1</v>
      </c>
      <c r="I2" s="4">
        <v>1</v>
      </c>
      <c r="J2" s="4">
        <v>1</v>
      </c>
      <c r="K2" s="4">
        <v>1</v>
      </c>
      <c r="L2" s="4">
        <v>1</v>
      </c>
      <c r="M2" s="4">
        <v>1</v>
      </c>
      <c r="N2" s="4">
        <v>1</v>
      </c>
      <c r="O2" s="4">
        <v>1</v>
      </c>
      <c r="P2" s="4">
        <v>1</v>
      </c>
      <c r="Q2" s="4">
        <v>1</v>
      </c>
      <c r="R2" s="4">
        <v>1</v>
      </c>
      <c r="S2" s="4">
        <v>1</v>
      </c>
      <c r="T2" s="4">
        <v>1</v>
      </c>
      <c r="U2" s="4">
        <f>SUM(D2:T2)</f>
        <v>17</v>
      </c>
      <c r="V2" s="4">
        <v>85</v>
      </c>
      <c r="W2" s="2">
        <v>91.304347826086953</v>
      </c>
      <c r="X2" s="6">
        <f>C2*0.1+(U2*100/17)*0.3+V2*0.3+W2*0.3</f>
        <v>85.5</v>
      </c>
    </row>
    <row r="3" spans="1:24">
      <c r="A3" s="2">
        <v>2</v>
      </c>
      <c r="B3" s="2" t="s">
        <v>22</v>
      </c>
      <c r="C3" s="4">
        <f>3*(100/23)</f>
        <v>13.043478260869565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f>SUM(D3:T3)</f>
        <v>17</v>
      </c>
      <c r="V3" s="4">
        <v>85</v>
      </c>
      <c r="W3" s="2">
        <v>86.956521739130437</v>
      </c>
      <c r="X3" s="6">
        <f>C3*0.1+(U3*100/17)*0.3+V3*0.3+W3*0.3</f>
        <v>82.891304347826079</v>
      </c>
    </row>
    <row r="4" spans="1:24">
      <c r="A4" s="2">
        <v>3</v>
      </c>
      <c r="B4" s="2" t="s">
        <v>23</v>
      </c>
      <c r="C4" s="4">
        <f>9*(100/23)</f>
        <v>39.130434782608695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f>SUM(D4:T4)</f>
        <v>17</v>
      </c>
      <c r="V4" s="4">
        <v>90</v>
      </c>
      <c r="W4" s="2">
        <v>91.304347826086953</v>
      </c>
      <c r="X4" s="7">
        <f>C4*0.1+(U4*100/17)*0.3+V4*0.3+W4*0.3</f>
        <v>88.304347826086953</v>
      </c>
    </row>
    <row r="5" spans="1:24">
      <c r="A5" s="2">
        <v>4</v>
      </c>
      <c r="B5" s="2" t="s">
        <v>24</v>
      </c>
      <c r="C5" s="4">
        <f>6*(100/23)</f>
        <v>26.086956521739129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f>SUM(D5:T5)</f>
        <v>17</v>
      </c>
      <c r="V5" s="4">
        <v>85</v>
      </c>
      <c r="W5" s="2">
        <v>95.652173913043484</v>
      </c>
      <c r="X5" s="7">
        <f>C5*0.1+(U5*100/17)*0.3+V5*0.3+W5*0.3</f>
        <v>86.804347826086953</v>
      </c>
    </row>
    <row r="6" spans="1:24">
      <c r="A6" s="2">
        <v>5</v>
      </c>
      <c r="B6" s="2" t="s">
        <v>25</v>
      </c>
      <c r="C6" s="4">
        <f>4*(100/23)</f>
        <v>17.391304347826086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f>SUM(D6:T6)</f>
        <v>17</v>
      </c>
      <c r="V6" s="4">
        <v>90</v>
      </c>
      <c r="W6" s="2">
        <v>86.956521739130437</v>
      </c>
      <c r="X6" s="6">
        <f>C6*0.1+(U6*100/17)*0.3+V6*0.3+W6*0.3</f>
        <v>84.826086956521735</v>
      </c>
    </row>
    <row r="7" spans="1:24">
      <c r="A7" s="2">
        <v>6</v>
      </c>
      <c r="B7" s="2" t="s">
        <v>26</v>
      </c>
      <c r="C7" s="4">
        <f>1*(100/23)</f>
        <v>4.3478260869565215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f>SUM(D7:T7)</f>
        <v>17</v>
      </c>
      <c r="V7" s="4">
        <v>60</v>
      </c>
      <c r="W7" s="2">
        <v>86.956521739130437</v>
      </c>
      <c r="X7" s="6">
        <f>C7*0.1+(U7*100/17)*0.3+V7*0.3+W7*0.3</f>
        <v>74.521739130434781</v>
      </c>
    </row>
    <row r="8" spans="1:24">
      <c r="A8" s="2">
        <v>7</v>
      </c>
      <c r="B8" s="2" t="s">
        <v>27</v>
      </c>
      <c r="C8" s="4">
        <f>9*(100/23)</f>
        <v>39.130434782608695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f>SUM(D8:T8)</f>
        <v>17</v>
      </c>
      <c r="V8" s="4">
        <v>90</v>
      </c>
      <c r="W8" s="2">
        <v>86.956521739130437</v>
      </c>
      <c r="X8" s="7">
        <f>C8*0.1+(U8*100/17)*0.3+V8*0.3+W8*0.3</f>
        <v>87</v>
      </c>
    </row>
    <row r="9" spans="1:24">
      <c r="A9" s="2">
        <v>8</v>
      </c>
      <c r="B9" s="2" t="s">
        <v>28</v>
      </c>
      <c r="C9" s="4">
        <f>4*(100/23)</f>
        <v>17.391304347826086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f>SUM(D9:T9)</f>
        <v>17</v>
      </c>
      <c r="V9" s="4">
        <v>0</v>
      </c>
      <c r="W9" s="2">
        <v>82.608695652173907</v>
      </c>
      <c r="X9" s="6">
        <f>C9*0.1+(U9*100/17)*0.3+V9*0.3+W9*0.3</f>
        <v>56.521739130434781</v>
      </c>
    </row>
    <row r="10" spans="1:24">
      <c r="A10" s="2">
        <v>9</v>
      </c>
      <c r="B10" s="2" t="s">
        <v>29</v>
      </c>
      <c r="C10" s="4">
        <f>4*(100/23)</f>
        <v>17.391304347826086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f>SUM(D10:T10)</f>
        <v>17</v>
      </c>
      <c r="V10" s="4">
        <v>90</v>
      </c>
      <c r="W10" s="2">
        <v>91.304347826086953</v>
      </c>
      <c r="X10" s="6">
        <f>C10*0.1+(U10*100/17)*0.3+V10*0.3+W10*0.3</f>
        <v>86.130434782608688</v>
      </c>
    </row>
    <row r="11" spans="1:24">
      <c r="A11" s="2">
        <v>10</v>
      </c>
      <c r="B11" s="2" t="s">
        <v>30</v>
      </c>
      <c r="C11" s="4">
        <f>5*(100/23)</f>
        <v>21.739130434782609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f>SUM(D11:T11)</f>
        <v>17</v>
      </c>
      <c r="V11" s="4">
        <v>90</v>
      </c>
      <c r="W11" s="2">
        <v>86.956521739130437</v>
      </c>
      <c r="X11" s="6">
        <f>C11*0.1+(U11*100/17)*0.3+V11*0.3+W11*0.3</f>
        <v>85.260869565217391</v>
      </c>
    </row>
    <row r="12" spans="1:24">
      <c r="A12" s="2">
        <v>11</v>
      </c>
      <c r="B12" s="2" t="s">
        <v>31</v>
      </c>
      <c r="C12" s="4">
        <f>5*(100/23)</f>
        <v>21.739130434782609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f>SUM(D12:T12)</f>
        <v>17</v>
      </c>
      <c r="V12" s="4">
        <v>0</v>
      </c>
      <c r="W12" s="2">
        <v>78.260869565217391</v>
      </c>
      <c r="X12" s="6">
        <f>C12*0.1+(U12*100/17)*0.3+V12*0.3+W12*0.3</f>
        <v>55.65217391304347</v>
      </c>
    </row>
    <row r="13" spans="1:24">
      <c r="A13" s="2">
        <v>12</v>
      </c>
      <c r="B13" s="2" t="s">
        <v>32</v>
      </c>
      <c r="C13" s="4">
        <f>7*(100/23)</f>
        <v>30.434782608695649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f>SUM(D13:T13)</f>
        <v>17</v>
      </c>
      <c r="V13" s="4">
        <v>85</v>
      </c>
      <c r="W13" s="2">
        <v>91.304347826086953</v>
      </c>
      <c r="X13" s="6">
        <f>C13*0.1+(U13*100/17)*0.3+V13*0.3+W13*0.3</f>
        <v>85.934782608695656</v>
      </c>
    </row>
    <row r="14" spans="1:24">
      <c r="A14" s="2">
        <v>13</v>
      </c>
      <c r="B14" s="2" t="s">
        <v>33</v>
      </c>
      <c r="C14" s="4">
        <f>5*(100/23)</f>
        <v>21.739130434782609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f>SUM(D14:T14)</f>
        <v>17</v>
      </c>
      <c r="V14" s="4">
        <v>80</v>
      </c>
      <c r="W14" s="2">
        <v>91.304347826086953</v>
      </c>
      <c r="X14" s="6">
        <f>C14*0.1+(U14*100/17)*0.3+V14*0.3+W14*0.3</f>
        <v>83.565217391304344</v>
      </c>
    </row>
    <row r="15" spans="1:24">
      <c r="A15" s="2">
        <v>14</v>
      </c>
      <c r="B15" s="2" t="s">
        <v>34</v>
      </c>
      <c r="C15" s="4">
        <f>6*(100/23)</f>
        <v>26.086956521739129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f>SUM(D15:T15)</f>
        <v>17</v>
      </c>
      <c r="V15" s="4">
        <v>0</v>
      </c>
      <c r="W15" s="2">
        <v>95.652173913043484</v>
      </c>
      <c r="X15" s="6">
        <f>C15*0.1+(U15*100/17)*0.3+V15*0.3+W15*0.3</f>
        <v>61.304347826086953</v>
      </c>
    </row>
    <row r="16" spans="1:24">
      <c r="A16" s="2">
        <v>15</v>
      </c>
      <c r="B16" s="2" t="s">
        <v>35</v>
      </c>
      <c r="C16" s="4">
        <f>7*(100/23)</f>
        <v>30.434782608695649</v>
      </c>
      <c r="D16" s="4">
        <v>1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1</v>
      </c>
      <c r="M16" s="4">
        <v>1</v>
      </c>
      <c r="N16" s="4">
        <v>1</v>
      </c>
      <c r="O16" s="4">
        <v>1</v>
      </c>
      <c r="P16" s="4">
        <v>1</v>
      </c>
      <c r="Q16" s="4">
        <v>1</v>
      </c>
      <c r="R16" s="4">
        <v>1</v>
      </c>
      <c r="S16" s="4">
        <v>0</v>
      </c>
      <c r="T16" s="4">
        <v>1</v>
      </c>
      <c r="U16" s="4">
        <f>SUM(D16:T16)</f>
        <v>12</v>
      </c>
      <c r="V16" s="4">
        <v>90</v>
      </c>
      <c r="W16" s="2">
        <v>52.173913043478258</v>
      </c>
      <c r="X16" s="6">
        <f>C16*0.1+(U16*100/17)*0.3+V16*0.3+W16*0.3</f>
        <v>66.872122762148337</v>
      </c>
    </row>
    <row r="17" spans="1:24">
      <c r="A17" s="2">
        <v>16</v>
      </c>
      <c r="B17" s="2" t="s">
        <v>36</v>
      </c>
      <c r="C17" s="4">
        <f>4*(100/23)</f>
        <v>17.391304347826086</v>
      </c>
      <c r="D17" s="4">
        <v>1</v>
      </c>
      <c r="E17" s="4">
        <v>1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0</v>
      </c>
      <c r="T17" s="4">
        <v>1</v>
      </c>
      <c r="U17" s="4">
        <f>SUM(D17:T17)</f>
        <v>12</v>
      </c>
      <c r="V17" s="4">
        <v>90</v>
      </c>
      <c r="W17" s="2">
        <v>39.130434782608695</v>
      </c>
      <c r="X17" s="6">
        <f>C17*0.1+(U17*100/17)*0.3+V17*0.3+W17*0.3</f>
        <v>61.654731457800509</v>
      </c>
    </row>
    <row r="18" spans="1:24">
      <c r="A18" s="2">
        <v>17</v>
      </c>
      <c r="B18" s="2" t="s">
        <v>37</v>
      </c>
      <c r="C18" s="4">
        <f>2*(100/23)</f>
        <v>8.695652173913043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f>SUM(D18:T18)</f>
        <v>17</v>
      </c>
      <c r="V18" s="4">
        <v>85</v>
      </c>
      <c r="W18" s="2">
        <v>95.652173913043484</v>
      </c>
      <c r="X18" s="6">
        <f>C18*0.1+(U18*100/17)*0.3+V18*0.3+W18*0.3</f>
        <v>85.065217391304344</v>
      </c>
    </row>
    <row r="19" spans="1:24">
      <c r="A19" s="2">
        <v>18</v>
      </c>
      <c r="B19" s="2" t="s">
        <v>38</v>
      </c>
      <c r="C19" s="4">
        <f>5*(100/23)</f>
        <v>21.739130434782609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0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f>SUM(D19:T19)</f>
        <v>16</v>
      </c>
      <c r="V19" s="4">
        <v>75</v>
      </c>
      <c r="W19" s="2">
        <v>95.652173913043484</v>
      </c>
      <c r="X19" s="6">
        <f>C19*0.1+(U19*100/17)*0.3+V19*0.3+W19*0.3</f>
        <v>81.60485933503837</v>
      </c>
    </row>
    <row r="20" spans="1:24">
      <c r="A20" s="2">
        <v>19</v>
      </c>
      <c r="B20" s="2" t="s">
        <v>39</v>
      </c>
      <c r="C20" s="4">
        <f>5*(100/23)</f>
        <v>21.739130434782609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f>SUM(D20:T20)</f>
        <v>17</v>
      </c>
      <c r="V20" s="4">
        <v>75</v>
      </c>
      <c r="W20" s="2">
        <v>69.565217391304344</v>
      </c>
      <c r="X20" s="6">
        <f>C20*0.1+(U20*100/17)*0.3+V20*0.3+W20*0.3</f>
        <v>75.543478260869563</v>
      </c>
    </row>
    <row r="21" spans="1:24">
      <c r="A21" s="2">
        <v>20</v>
      </c>
      <c r="B21" s="2" t="s">
        <v>40</v>
      </c>
      <c r="C21" s="4">
        <f>7*(100/23)</f>
        <v>30.434782608695649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0</v>
      </c>
      <c r="S21" s="4">
        <v>0</v>
      </c>
      <c r="T21" s="4">
        <v>1</v>
      </c>
      <c r="U21" s="4">
        <f>SUM(D21:T21)</f>
        <v>15</v>
      </c>
      <c r="V21" s="4">
        <v>75</v>
      </c>
      <c r="W21" s="2">
        <v>69.565217391304344</v>
      </c>
      <c r="X21" s="6">
        <f>C21*0.1+(U21*100/17)*0.3+V21*0.3+W21*0.3</f>
        <v>72.883631713554976</v>
      </c>
    </row>
    <row r="22" spans="1:24">
      <c r="A22" s="2">
        <v>21</v>
      </c>
      <c r="B22" s="2" t="s">
        <v>41</v>
      </c>
      <c r="C22" s="4">
        <f>8*(100/23)</f>
        <v>34.782608695652172</v>
      </c>
      <c r="D22" s="4">
        <v>1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f>SUM(D22:T22)</f>
        <v>6</v>
      </c>
      <c r="V22" s="4">
        <v>0</v>
      </c>
      <c r="W22" s="4">
        <v>69.565217391304344</v>
      </c>
      <c r="X22" s="6">
        <f>C22*0.1+(U22*100/17)*0.3+V22*0.3+W22*0.3</f>
        <v>34.936061381074168</v>
      </c>
    </row>
    <row r="23" spans="1:24">
      <c r="A23" s="2">
        <v>22</v>
      </c>
      <c r="B23" s="2" t="s">
        <v>42</v>
      </c>
      <c r="C23" s="4">
        <f>0*(100/23)</f>
        <v>0</v>
      </c>
      <c r="D23" s="4"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1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f>SUM(D23:T23)</f>
        <v>5</v>
      </c>
      <c r="V23" s="4">
        <v>0</v>
      </c>
      <c r="W23" s="4">
        <v>65.217391304347828</v>
      </c>
      <c r="X23" s="6">
        <f>C23*0.1+(U23*100/17)*0.3+V23*0.3+W23*0.3</f>
        <v>28.388746803069054</v>
      </c>
    </row>
    <row r="24" spans="1:24">
      <c r="A24" s="2">
        <v>23</v>
      </c>
      <c r="B24" s="2" t="s">
        <v>43</v>
      </c>
      <c r="C24" s="4">
        <f>5*(100/23)</f>
        <v>21.739130434782609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0</v>
      </c>
      <c r="S24" s="4">
        <v>0</v>
      </c>
      <c r="T24" s="4">
        <v>0</v>
      </c>
      <c r="U24" s="4">
        <f>SUM(D24:T24)</f>
        <v>14</v>
      </c>
      <c r="V24" s="4">
        <v>0</v>
      </c>
      <c r="W24" s="4">
        <v>52.173913043478258</v>
      </c>
      <c r="X24" s="6">
        <f>C24*0.1+(U24*100/17)*0.3+V24*0.3+W24*0.3</f>
        <v>42.531969309462916</v>
      </c>
    </row>
    <row r="25" spans="1:24">
      <c r="A25" s="2">
        <v>24</v>
      </c>
      <c r="B25" s="2" t="s">
        <v>44</v>
      </c>
      <c r="C25" s="4">
        <f>0*(100/23)</f>
        <v>0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f>SUM(D25:T25)</f>
        <v>17</v>
      </c>
      <c r="V25" s="4">
        <v>75</v>
      </c>
      <c r="W25" s="2">
        <v>95.652173913043484</v>
      </c>
      <c r="X25" s="6">
        <f>C25*0.1+(U25*100/17)*0.3+V25*0.3+W25*0.3</f>
        <v>81.195652173913047</v>
      </c>
    </row>
    <row r="26" spans="1:24">
      <c r="A26" s="2">
        <v>25</v>
      </c>
      <c r="B26" s="2" t="s">
        <v>45</v>
      </c>
      <c r="C26" s="4">
        <f>0*(100/23)</f>
        <v>0</v>
      </c>
      <c r="D26" s="4"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f>SUM(D26:T26)</f>
        <v>1</v>
      </c>
      <c r="V26" s="4">
        <v>0</v>
      </c>
      <c r="W26" s="4">
        <v>0</v>
      </c>
      <c r="X26" s="6">
        <f>C26*0.1+(U26*100/17)*0.3+V26*0.3+W26*0.3</f>
        <v>1.7647058823529413</v>
      </c>
    </row>
    <row r="27" spans="1:24">
      <c r="A27" s="2">
        <v>26</v>
      </c>
      <c r="B27" s="2" t="s">
        <v>46</v>
      </c>
      <c r="C27" s="4">
        <f>0*(100/23)</f>
        <v>0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f>SUM(D27:T27)</f>
        <v>17</v>
      </c>
      <c r="V27" s="4">
        <v>75</v>
      </c>
      <c r="W27" s="2">
        <v>78.260869565217391</v>
      </c>
      <c r="X27" s="6">
        <f>C27*0.1+(U27*100/17)*0.3+V27*0.3+W27*0.3</f>
        <v>75.978260869565219</v>
      </c>
    </row>
    <row r="28" spans="1:24">
      <c r="A28" s="2">
        <v>27</v>
      </c>
      <c r="B28" s="2" t="s">
        <v>47</v>
      </c>
      <c r="C28" s="4">
        <f>0*(100/23)</f>
        <v>0</v>
      </c>
      <c r="D28" s="4">
        <v>1</v>
      </c>
      <c r="E28" s="4">
        <v>1</v>
      </c>
      <c r="F28" s="4">
        <v>1</v>
      </c>
      <c r="G28" s="4">
        <v>0</v>
      </c>
      <c r="H28" s="4">
        <v>0</v>
      </c>
      <c r="I28" s="4">
        <v>0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f>SUM(D28:T28)</f>
        <v>14</v>
      </c>
      <c r="V28" s="4">
        <v>75</v>
      </c>
      <c r="W28" s="2">
        <v>86.956521739130437</v>
      </c>
      <c r="X28" s="6">
        <f>C28*0.1+(U28*100/17)*0.3+V28*0.3+W28*0.3</f>
        <v>73.292838874680299</v>
      </c>
    </row>
  </sheetData>
  <sortState ref="A2:X28">
    <sortCondition ref="A2"/>
  </sortState>
  <phoneticPr fontId="2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zekeriya.akturk@gmail.com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Akturk</dc:creator>
  <cp:lastModifiedBy>Zekeriya Akturk</cp:lastModifiedBy>
  <cp:lastPrinted>2014-05-20T10:32:05Z</cp:lastPrinted>
  <dcterms:created xsi:type="dcterms:W3CDTF">2014-05-20T05:14:53Z</dcterms:created>
  <dcterms:modified xsi:type="dcterms:W3CDTF">2014-05-20T19:30:36Z</dcterms:modified>
</cp:coreProperties>
</file>